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E59" i="1" l="1"/>
  <c r="E60" i="1"/>
  <c r="E61" i="1"/>
  <c r="E62" i="1"/>
  <c r="E63" i="1"/>
  <c r="D39" i="1"/>
  <c r="D62" i="1"/>
  <c r="D48" i="1"/>
  <c r="D47" i="1"/>
  <c r="D44" i="1"/>
  <c r="D29" i="1"/>
  <c r="C29" i="1"/>
  <c r="C20" i="1"/>
  <c r="D20" i="1"/>
  <c r="D9" i="1"/>
  <c r="E14" i="1"/>
  <c r="E13" i="1"/>
  <c r="C48" i="1"/>
  <c r="C47" i="1"/>
  <c r="C44" i="1"/>
  <c r="E37" i="1"/>
  <c r="E36" i="1"/>
  <c r="E35" i="1"/>
  <c r="E49" i="1"/>
  <c r="C9" i="1"/>
  <c r="E58" i="1"/>
  <c r="A42" i="1"/>
  <c r="A45" i="1"/>
  <c r="A41" i="1"/>
  <c r="A43" i="1"/>
  <c r="A46" i="1"/>
  <c r="D52" i="1"/>
  <c r="D51" i="1"/>
  <c r="C52" i="1"/>
  <c r="C51" i="1"/>
  <c r="D54" i="1"/>
  <c r="C54" i="1"/>
  <c r="E11" i="1"/>
  <c r="E12" i="1"/>
  <c r="E10" i="1"/>
  <c r="E20" i="1"/>
  <c r="E24" i="1"/>
  <c r="E26" i="1"/>
  <c r="E34" i="1"/>
  <c r="E48" i="1"/>
  <c r="E50" i="1"/>
  <c r="E55" i="1"/>
  <c r="C60" i="1"/>
  <c r="C59" i="1"/>
  <c r="C57" i="1"/>
  <c r="C56" i="1"/>
  <c r="C33" i="1"/>
  <c r="C32" i="1"/>
  <c r="C25" i="1"/>
  <c r="C23" i="1"/>
  <c r="C19" i="1"/>
  <c r="C16" i="1"/>
  <c r="C15" i="1"/>
  <c r="C8" i="1"/>
  <c r="D60" i="1"/>
  <c r="D57" i="1"/>
  <c r="E44" i="1"/>
  <c r="D33" i="1"/>
  <c r="D25" i="1"/>
  <c r="D23" i="1"/>
  <c r="D19" i="1"/>
  <c r="D16" i="1"/>
  <c r="C31" i="1"/>
  <c r="E19" i="1"/>
  <c r="E23" i="1"/>
  <c r="E57" i="1"/>
  <c r="E25" i="1"/>
  <c r="C22" i="1"/>
  <c r="C18" i="1"/>
  <c r="E47" i="1"/>
  <c r="D32" i="1"/>
  <c r="E32" i="1"/>
  <c r="E33" i="1"/>
  <c r="D15" i="1"/>
  <c r="E15" i="1"/>
  <c r="E16" i="1"/>
  <c r="D8" i="1"/>
  <c r="E9" i="1"/>
  <c r="D22" i="1"/>
  <c r="E54" i="1"/>
  <c r="D56" i="1"/>
  <c r="E56" i="1"/>
  <c r="D59" i="1"/>
  <c r="C40" i="1"/>
  <c r="H60" i="1"/>
  <c r="H59" i="1"/>
  <c r="E8" i="1"/>
  <c r="C7" i="1"/>
  <c r="D40" i="1"/>
  <c r="E22" i="1"/>
  <c r="C39" i="1"/>
  <c r="D31" i="1"/>
  <c r="D18" i="1"/>
  <c r="E18" i="1"/>
  <c r="D7" i="1"/>
  <c r="C64" i="1"/>
  <c r="E31" i="1"/>
  <c r="E39" i="1"/>
  <c r="G54" i="1"/>
  <c r="H54" i="1"/>
  <c r="G57" i="1"/>
  <c r="G56" i="1"/>
  <c r="H57" i="1"/>
  <c r="H56" i="1"/>
  <c r="G47" i="1"/>
  <c r="H47" i="1"/>
  <c r="G33" i="1"/>
  <c r="G32" i="1"/>
  <c r="G31" i="1"/>
  <c r="H33" i="1"/>
  <c r="H32" i="1"/>
  <c r="H31" i="1"/>
  <c r="G16" i="1"/>
  <c r="G15" i="1"/>
  <c r="H16" i="1"/>
  <c r="H15" i="1"/>
  <c r="G19" i="1"/>
  <c r="H19" i="1"/>
  <c r="G23" i="1"/>
  <c r="H23" i="1"/>
  <c r="G25" i="1"/>
  <c r="H25" i="1"/>
  <c r="G9" i="1"/>
  <c r="G8" i="1"/>
  <c r="H9" i="1"/>
  <c r="H8" i="1"/>
  <c r="D64" i="1"/>
  <c r="E7" i="1"/>
  <c r="H44" i="1"/>
  <c r="G44" i="1"/>
  <c r="E64" i="1"/>
  <c r="G22" i="1"/>
  <c r="G18" i="1"/>
  <c r="G7" i="1"/>
  <c r="H22" i="1"/>
  <c r="H18" i="1"/>
  <c r="H7" i="1"/>
  <c r="F33" i="1"/>
  <c r="F32" i="1"/>
  <c r="F31" i="1"/>
  <c r="G60" i="1"/>
  <c r="F60" i="1"/>
  <c r="F59" i="1"/>
  <c r="F9" i="1"/>
  <c r="G59" i="1"/>
  <c r="F16" i="1"/>
  <c r="F15" i="1"/>
  <c r="F57" i="1"/>
  <c r="F56" i="1"/>
  <c r="F54" i="1"/>
  <c r="F47" i="1"/>
  <c r="F25" i="1"/>
  <c r="F23" i="1"/>
  <c r="F19" i="1"/>
  <c r="F8" i="1"/>
  <c r="F44" i="1"/>
  <c r="F40" i="1"/>
  <c r="F39" i="1"/>
  <c r="F22" i="1"/>
  <c r="F18" i="1"/>
  <c r="F7" i="1"/>
  <c r="H40" i="1"/>
  <c r="H39" i="1"/>
  <c r="H64" i="1"/>
  <c r="G40" i="1"/>
  <c r="G39" i="1"/>
  <c r="G64" i="1"/>
  <c r="F64" i="1"/>
</calcChain>
</file>

<file path=xl/sharedStrings.xml><?xml version="1.0" encoding="utf-8"?>
<sst xmlns="http://schemas.openxmlformats.org/spreadsheetml/2006/main" count="119" uniqueCount="115">
  <si>
    <t>000 1 00 00000 00 0000 000</t>
  </si>
  <si>
    <t>000 1 01 00000 00 0000 000</t>
  </si>
  <si>
    <t>000 1 01 02000 01 0000 110</t>
  </si>
  <si>
    <t>000 1 01 02010 01 0000 110</t>
  </si>
  <si>
    <t>000 1 05 00000 00 0000 000</t>
  </si>
  <si>
    <t>000 1 06 00000 00 0000 000</t>
  </si>
  <si>
    <t>000 1 05 03000 10 0000 110</t>
  </si>
  <si>
    <t>000 1 06 01000 00 0000 110</t>
  </si>
  <si>
    <t>000 1 06 01030 10 0000 110</t>
  </si>
  <si>
    <t>000 1 06 06000 00 0000 110</t>
  </si>
  <si>
    <t>000 1 06 06033 10 0000 110</t>
  </si>
  <si>
    <t>000 1 06 06040 00 0000 110</t>
  </si>
  <si>
    <t>000 1 06 06043 10 0000 110</t>
  </si>
  <si>
    <t>000 2 00 00000 00 0000 000</t>
  </si>
  <si>
    <t>000 2 02 00000 00 0000 000</t>
  </si>
  <si>
    <t>000 1 06 06030 00 0000 110</t>
  </si>
  <si>
    <t>НАЛОГОВЫЕ И НЕНАЛОГОВЫЕ ДОХОДЫ</t>
  </si>
  <si>
    <t>НАЛОГИ НА ПРИБЫЛЬ, Д О Х О Д 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</si>
  <si>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</si>
  <si>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</si>
  <si>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</si>
  <si>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</si>
  <si>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</si>
  <si>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</si>
  <si>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</si>
  <si>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</si>
  <si>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</si>
  <si>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</si>
  <si>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</si>
  <si>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</si>
  <si>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</si>
  <si>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</si>
  <si>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</si>
  <si>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</si>
  <si>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</si>
  <si>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</si>
  <si>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</si>
  <si>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</si>
  <si>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</si>
  <si>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</si>
  <si>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000 1 05 03010 01 0000 110</t>
  </si>
  <si>
    <t>000 1 01 02030 01 0000 110</t>
  </si>
  <si>
    <t>Возврат остатков субсидий, субвенции и иных межбюджетных трансфертов, имеющихцелевое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</si>
  <si>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</si>
  <si>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</si>
  <si>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</si>
  <si>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Сумма на 2019 год</t>
  </si>
  <si>
    <t>Сумма на 2021 год</t>
  </si>
  <si>
    <t>Сумма на 2020 год</t>
  </si>
  <si>
    <t>рублей</t>
  </si>
  <si>
    <t>000 2 02 10000 00 0000 150</t>
  </si>
  <si>
    <t>000 2 02 15002 10 0000 150</t>
  </si>
  <si>
    <t>000 2 02 40000 00 0000 150</t>
  </si>
  <si>
    <t>000 2 02 40014 00 0000 150</t>
  </si>
  <si>
    <t>000 2 02 40014 10 0000 150</t>
  </si>
  <si>
    <t>000 2 19 60010 10 0000 150</t>
  </si>
  <si>
    <t>000 2 19 00000 10 0000 150</t>
  </si>
  <si>
    <t>000 1 01 02020 01 0000 110</t>
  </si>
  <si>
    <t>000 2 02 16001 10 0000 150</t>
  </si>
  <si>
    <t>000 2 02 16001 00 0000 150</t>
  </si>
  <si>
    <t>Дотации бюджетам сельских поселений на выравнивание бюджетной обеспеченности из бюджета муниципальных районов</t>
  </si>
  <si>
    <t>000 2 02 35118 10 0000 150</t>
  </si>
  <si>
    <t>000 2 02 30000 00 0000 150</t>
  </si>
  <si>
    <t>000 1 09 04053 10 0000 110</t>
  </si>
  <si>
    <t>000 1 09 00000 00 0000 000</t>
  </si>
  <si>
    <t>Земельный налог  (по обязательствам ,возникшим до 1 января 2006 года ), мобилизуемыйрриториях сельских поселений</t>
  </si>
  <si>
    <t>Задолженность и перерасчеты по отмененным налогам, сборам и иным обязательным платежам</t>
  </si>
  <si>
    <t>000 2 02 29999 10 0000 150</t>
  </si>
  <si>
    <t>000 2 02 29999 00 0000 150</t>
  </si>
  <si>
    <t>000 2 02 20000 00 0000 150</t>
  </si>
  <si>
    <t>Прочие  субсидии бюджетам сельских поселений</t>
  </si>
  <si>
    <t>Прочие субсидии</t>
  </si>
  <si>
    <t>Субсидии бюджетам бюджетной системы Российской Федерации ( МЕЖБЮДЖЕТНЫЕ СУБСИДИИ)</t>
  </si>
  <si>
    <t xml:space="preserve">Доходы бюджета Быховского  сельского поселения Комаричского муниципального района </t>
  </si>
  <si>
    <t>000 1 11 00000 00 0000 000</t>
  </si>
  <si>
    <t>000 1 11 05030 10 0000 150</t>
  </si>
  <si>
    <t>Доходы от использования имущества находящегося в госудаственной  муниципальной собственности</t>
  </si>
  <si>
    <t>Доходы от сдачи в аренду имущества  находящегося в оперативном управлении</t>
  </si>
  <si>
    <t>Дотации бюджетам на поддержку мер по обеспечению сбалансированности бюджетов</t>
  </si>
  <si>
    <t>Дотации бюджетам сельских поселений  на поддержку мер по обеспечению сбалансированности бюджетов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</si>
  <si>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</si>
  <si>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Доходы от продажи материальных и нематериальных активов</t>
  </si>
  <si>
    <t>000 114 00000 00 0000 000</t>
  </si>
  <si>
    <t>Доходы от продажи земельных участков находящихся в государственной и муниципальной собственности</t>
  </si>
  <si>
    <t>000 114 06000 00 0000 430</t>
  </si>
  <si>
    <t>Доходы от продажи земельных участков находящихся  государственная собственность на которые не разграничена (за исключением земельных участков бюджетных и автономных учреждений)</t>
  </si>
  <si>
    <t>000 114 06020 00 0000 430</t>
  </si>
  <si>
    <t>000 114 06025 10 0000 430</t>
  </si>
  <si>
    <t>000 1 01 02130 01 0000 110</t>
  </si>
  <si>
    <t>000 1 01 02140 01 0000 110</t>
  </si>
  <si>
    <t>Код бюджетной классификации Российской Федерации</t>
  </si>
  <si>
    <t xml:space="preserve">                       Наименование доходов</t>
  </si>
  <si>
    <t>Процент исполнения к прогнозным параметрам доходов, %</t>
  </si>
  <si>
    <t xml:space="preserve"> Брянской области за 1 квартал 2024 года</t>
  </si>
  <si>
    <t>Прогноз доходов
на 2024 год, руб.</t>
  </si>
  <si>
    <t>Кассовое исполнение
за 1 квартал 2024 года, руб.</t>
  </si>
  <si>
    <t xml:space="preserve">  ДОХОДЫ ОТ ОКАЗАНИЯ ПЛАТНЫХ УСЛУГ И КОМПЕНСАЦИИ ЗАТРАТ ГОСУДАРСТВА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</si>
  <si>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</si>
  <si>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</si>
  <si>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</si>
  <si>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1 13 00000 00 0000 000</t>
  </si>
  <si>
    <t xml:space="preserve"> 1 13 02000 00 0000 130</t>
  </si>
  <si>
    <t xml:space="preserve"> 1 13 02060 00 0000 130</t>
  </si>
  <si>
    <t xml:space="preserve"> 1 13 02065 10 0000 130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</si>
  <si>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</si>
  <si>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</si>
  <si>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</si>
  <si>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</si>
  <si>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</si>
  <si>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000 1 06 01030 10 1000 110</t>
  </si>
  <si>
    <t xml:space="preserve"> 000 2080000000 0000 000</t>
  </si>
  <si>
    <t xml:space="preserve"> 000 2080500010 0000 150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</si>
  <si>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</si>
  <si>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</si>
  <si>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Быховской сельской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12 .04.2024 г № 23                                                                                                                                                                                                                                                                    "Об  отчете об исполнении бюджета                                                                                                                                                                                                                      за 1 квартал 2024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</si>
</sst>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0" fillId="0" borderId="1" xfId="0" applyFont="1" applyBorder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view="pageBreakPreview" zoomScale="90" zoomScaleNormal="90" zoomScaleSheetLayoutView="90" zoomScalePageLayoutView="80" workbookViewId="0">
      <selection activeCell="D6" sqref="D6"/>
    </sheetView>
  </sheetViews>
  <sheetFormatPr defaultRowHeight="15" x14ac:dyDescent="0.25"/>
  <cols>
    <col min="1" max="1" width="27.42578125" customWidth="1"/>
    <col min="2" max="2" width="93.28515625" customWidth="1"/>
    <col min="3" max="3" width="19.28515625" customWidth="1"/>
    <col min="4" max="4" width="19.85546875" customWidth="1"/>
    <col min="5" max="5" width="16.5703125" customWidth="1"/>
    <col min="6" max="6" width="15.28515625" hidden="1" customWidth="1"/>
    <col min="7" max="7" width="13.42578125" hidden="1" customWidth="1"/>
    <col min="8" max="8" width="14" hidden="1" customWidth="1"/>
    <col min="9" max="9" width="2.7109375" customWidth="1"/>
    <col min="10" max="10" width="11.28515625" hidden="1" customWidth="1"/>
  </cols>
  <sheetData>
    <row r="1" spans="1:10" ht="103.5" customHeight="1" x14ac:dyDescent="0.25">
      <c r="B1" s="31"/>
      <c r="C1" s="39" t="s">
        <v>114</v>
      </c>
      <c r="D1" s="39"/>
      <c r="E1" s="39"/>
      <c r="F1" s="32"/>
      <c r="G1" s="32"/>
      <c r="H1" s="32"/>
      <c r="I1" s="32"/>
      <c r="J1" s="32"/>
    </row>
    <row r="3" spans="1:10" s="15" customFormat="1" ht="18.75" x14ac:dyDescent="0.3">
      <c r="A3" s="35" t="s">
        <v>73</v>
      </c>
      <c r="B3" s="38"/>
      <c r="C3" s="38"/>
      <c r="D3" s="38"/>
      <c r="E3" s="38"/>
      <c r="F3" s="38"/>
      <c r="G3" s="38"/>
      <c r="H3" s="38"/>
    </row>
    <row r="4" spans="1:10" s="15" customFormat="1" ht="18.75" x14ac:dyDescent="0.3">
      <c r="A4" s="35" t="s">
        <v>93</v>
      </c>
      <c r="B4" s="36"/>
      <c r="C4" s="36"/>
      <c r="D4" s="36"/>
      <c r="E4" s="36"/>
      <c r="F4" s="36"/>
      <c r="G4" s="36"/>
      <c r="H4" s="36"/>
      <c r="I4" s="37"/>
    </row>
    <row r="5" spans="1:10" ht="15.75" x14ac:dyDescent="0.25">
      <c r="B5" s="1"/>
      <c r="C5" s="1"/>
      <c r="D5" s="1"/>
      <c r="E5" s="18"/>
      <c r="H5" s="17" t="s">
        <v>49</v>
      </c>
    </row>
    <row r="6" spans="1:10" s="11" customFormat="1" ht="80.25" customHeight="1" x14ac:dyDescent="0.25">
      <c r="A6" s="25" t="s">
        <v>90</v>
      </c>
      <c r="B6" s="25" t="s">
        <v>91</v>
      </c>
      <c r="C6" s="26" t="s">
        <v>94</v>
      </c>
      <c r="D6" s="26" t="s">
        <v>95</v>
      </c>
      <c r="E6" s="26" t="s">
        <v>92</v>
      </c>
      <c r="F6" s="16" t="s">
        <v>46</v>
      </c>
      <c r="G6" s="16" t="s">
        <v>48</v>
      </c>
      <c r="H6" s="16" t="s">
        <v>47</v>
      </c>
    </row>
    <row r="7" spans="1:10" ht="18.75" customHeight="1" x14ac:dyDescent="0.25">
      <c r="A7" s="3" t="s">
        <v>0</v>
      </c>
      <c r="B7" s="2" t="s">
        <v>16</v>
      </c>
      <c r="C7" s="27">
        <f>C8+C15+C18+C29+C31+C35</f>
        <v>1381000</v>
      </c>
      <c r="D7" s="27">
        <f>D8+D15+D18+D29+D31+D35</f>
        <v>407019.51000000007</v>
      </c>
      <c r="E7" s="27">
        <f>D7/C7*100</f>
        <v>29.472810282404062</v>
      </c>
      <c r="F7" s="9">
        <f>F8+F15+F18+F31</f>
        <v>3633000</v>
      </c>
      <c r="G7" s="9">
        <f t="shared" ref="G7:H7" si="0">G8+G15+G18+G31</f>
        <v>2818000</v>
      </c>
      <c r="H7" s="9">
        <f t="shared" si="0"/>
        <v>2908000</v>
      </c>
    </row>
    <row r="8" spans="1:10" ht="16.5" customHeight="1" x14ac:dyDescent="0.25">
      <c r="A8" s="3" t="s">
        <v>1</v>
      </c>
      <c r="B8" s="4" t="s">
        <v>17</v>
      </c>
      <c r="C8" s="27">
        <f>C9</f>
        <v>215000</v>
      </c>
      <c r="D8" s="27">
        <f>D9</f>
        <v>60087.4</v>
      </c>
      <c r="E8" s="27">
        <f t="shared" ref="E8:E64" si="1">D8/C8*100</f>
        <v>27.947627906976745</v>
      </c>
      <c r="F8" s="9">
        <f>F9</f>
        <v>197000</v>
      </c>
      <c r="G8" s="9">
        <f t="shared" ref="G8:H8" si="2">G9</f>
        <v>206000</v>
      </c>
      <c r="H8" s="9">
        <f t="shared" si="2"/>
        <v>218000</v>
      </c>
    </row>
    <row r="9" spans="1:10" x14ac:dyDescent="0.25">
      <c r="A9" s="3" t="s">
        <v>2</v>
      </c>
      <c r="B9" s="6" t="s">
        <v>18</v>
      </c>
      <c r="C9" s="28">
        <f>C10+C12</f>
        <v>215000</v>
      </c>
      <c r="D9" s="28">
        <f>D10+D12+D11+D13+D14</f>
        <v>60087.4</v>
      </c>
      <c r="E9" s="27">
        <f t="shared" si="1"/>
        <v>27.947627906976745</v>
      </c>
      <c r="F9" s="12">
        <f>F10+F12</f>
        <v>197000</v>
      </c>
      <c r="G9" s="12">
        <f t="shared" ref="G9:H9" si="3">G10+G12</f>
        <v>206000</v>
      </c>
      <c r="H9" s="12">
        <f t="shared" si="3"/>
        <v>218000</v>
      </c>
    </row>
    <row r="10" spans="1:10" ht="86.25" customHeight="1" x14ac:dyDescent="0.25">
      <c r="A10" s="3" t="s">
        <v>3</v>
      </c>
      <c r="B10" s="6" t="s">
        <v>104</v>
      </c>
      <c r="C10" s="28">
        <v>215000</v>
      </c>
      <c r="D10" s="28">
        <v>37538.04</v>
      </c>
      <c r="E10" s="27">
        <f t="shared" si="1"/>
        <v>17.459553488372094</v>
      </c>
      <c r="F10" s="12">
        <v>197000</v>
      </c>
      <c r="G10" s="12">
        <v>206000</v>
      </c>
      <c r="H10" s="12">
        <v>218000</v>
      </c>
    </row>
    <row r="11" spans="1:10" ht="74.25" customHeight="1" x14ac:dyDescent="0.25">
      <c r="A11" s="3" t="s">
        <v>57</v>
      </c>
      <c r="B11" s="6" t="s">
        <v>105</v>
      </c>
      <c r="C11" s="28">
        <v>0</v>
      </c>
      <c r="D11" s="28">
        <v>0</v>
      </c>
      <c r="E11" s="27" t="e">
        <f t="shared" si="1"/>
        <v>#DIV/0!</v>
      </c>
      <c r="F11" s="12"/>
      <c r="G11" s="12"/>
      <c r="H11" s="12"/>
    </row>
    <row r="12" spans="1:10" ht="60.75" customHeight="1" x14ac:dyDescent="0.25">
      <c r="A12" s="3" t="s">
        <v>41</v>
      </c>
      <c r="B12" s="6" t="s">
        <v>106</v>
      </c>
      <c r="C12" s="28">
        <v>0</v>
      </c>
      <c r="D12" s="28">
        <v>196.42</v>
      </c>
      <c r="E12" s="27" t="e">
        <f t="shared" si="1"/>
        <v>#DIV/0!</v>
      </c>
      <c r="F12" s="12"/>
      <c r="G12" s="12"/>
      <c r="H12" s="12"/>
    </row>
    <row r="13" spans="1:10" ht="51.75" customHeight="1" x14ac:dyDescent="0.25">
      <c r="A13" s="3" t="s">
        <v>88</v>
      </c>
      <c r="B13" s="6" t="s">
        <v>107</v>
      </c>
      <c r="C13" s="28">
        <v>0</v>
      </c>
      <c r="D13" s="28">
        <v>13000</v>
      </c>
      <c r="E13" s="27" t="e">
        <f t="shared" si="1"/>
        <v>#DIV/0!</v>
      </c>
      <c r="F13" s="12"/>
      <c r="G13" s="12"/>
      <c r="H13" s="12"/>
    </row>
    <row r="14" spans="1:10" ht="48.75" customHeight="1" x14ac:dyDescent="0.25">
      <c r="A14" s="3" t="s">
        <v>89</v>
      </c>
      <c r="B14" s="6" t="s">
        <v>108</v>
      </c>
      <c r="C14" s="28">
        <v>0</v>
      </c>
      <c r="D14" s="28">
        <v>9352.94</v>
      </c>
      <c r="E14" s="27" t="e">
        <f t="shared" si="1"/>
        <v>#DIV/0!</v>
      </c>
      <c r="F14" s="12"/>
      <c r="G14" s="12"/>
      <c r="H14" s="12"/>
    </row>
    <row r="15" spans="1:10" x14ac:dyDescent="0.25">
      <c r="A15" s="3" t="s">
        <v>4</v>
      </c>
      <c r="B15" s="4" t="s">
        <v>19</v>
      </c>
      <c r="C15" s="27">
        <f>C16</f>
        <v>4000</v>
      </c>
      <c r="D15" s="27">
        <f>D16</f>
        <v>0</v>
      </c>
      <c r="E15" s="27">
        <f t="shared" si="1"/>
        <v>0</v>
      </c>
      <c r="F15" s="9">
        <f>F16</f>
        <v>69000</v>
      </c>
      <c r="G15" s="9">
        <f t="shared" ref="G15:H16" si="4">G16</f>
        <v>72000</v>
      </c>
      <c r="H15" s="9">
        <f t="shared" si="4"/>
        <v>75000</v>
      </c>
    </row>
    <row r="16" spans="1:10" x14ac:dyDescent="0.25">
      <c r="A16" s="3" t="s">
        <v>6</v>
      </c>
      <c r="B16" s="6" t="s">
        <v>20</v>
      </c>
      <c r="C16" s="28">
        <f>C17</f>
        <v>4000</v>
      </c>
      <c r="D16" s="28">
        <f>D17</f>
        <v>0</v>
      </c>
      <c r="E16" s="27">
        <f t="shared" si="1"/>
        <v>0</v>
      </c>
      <c r="F16" s="12">
        <f>F17</f>
        <v>69000</v>
      </c>
      <c r="G16" s="12">
        <f t="shared" si="4"/>
        <v>72000</v>
      </c>
      <c r="H16" s="12">
        <f t="shared" si="4"/>
        <v>75000</v>
      </c>
    </row>
    <row r="17" spans="1:8" x14ac:dyDescent="0.25">
      <c r="A17" s="3" t="s">
        <v>40</v>
      </c>
      <c r="B17" s="6" t="s">
        <v>20</v>
      </c>
      <c r="C17" s="28">
        <v>4000</v>
      </c>
      <c r="D17" s="28">
        <v>0</v>
      </c>
      <c r="E17" s="27">
        <v>104.4</v>
      </c>
      <c r="F17" s="12">
        <v>69000</v>
      </c>
      <c r="G17" s="12">
        <v>72000</v>
      </c>
      <c r="H17" s="12">
        <v>75000</v>
      </c>
    </row>
    <row r="18" spans="1:8" x14ac:dyDescent="0.25">
      <c r="A18" s="3" t="s">
        <v>5</v>
      </c>
      <c r="B18" s="4" t="s">
        <v>21</v>
      </c>
      <c r="C18" s="27">
        <f>C19+C22</f>
        <v>1096000</v>
      </c>
      <c r="D18" s="27">
        <f>D19+D22</f>
        <v>326926.92000000004</v>
      </c>
      <c r="E18" s="27">
        <f t="shared" si="1"/>
        <v>29.829098540145988</v>
      </c>
      <c r="F18" s="9">
        <f>F19+F22</f>
        <v>3347000</v>
      </c>
      <c r="G18" s="9">
        <f t="shared" ref="G18:H18" si="5">G19+G22</f>
        <v>2520000</v>
      </c>
      <c r="H18" s="9">
        <f t="shared" si="5"/>
        <v>2595000</v>
      </c>
    </row>
    <row r="19" spans="1:8" x14ac:dyDescent="0.25">
      <c r="A19" s="3" t="s">
        <v>7</v>
      </c>
      <c r="B19" s="6" t="s">
        <v>22</v>
      </c>
      <c r="C19" s="28">
        <f>C20</f>
        <v>46000</v>
      </c>
      <c r="D19" s="28">
        <f>D20</f>
        <v>24415.45</v>
      </c>
      <c r="E19" s="27">
        <f t="shared" si="1"/>
        <v>53.077065217391308</v>
      </c>
      <c r="F19" s="12">
        <f>F20</f>
        <v>1188000</v>
      </c>
      <c r="G19" s="12">
        <f t="shared" ref="G19:H19" si="6">G20</f>
        <v>540000</v>
      </c>
      <c r="H19" s="12">
        <f t="shared" si="6"/>
        <v>588000</v>
      </c>
    </row>
    <row r="20" spans="1:8" ht="29.25" customHeight="1" x14ac:dyDescent="0.25">
      <c r="A20" s="3" t="s">
        <v>8</v>
      </c>
      <c r="B20" s="6" t="s">
        <v>23</v>
      </c>
      <c r="C20" s="28">
        <f>C21</f>
        <v>46000</v>
      </c>
      <c r="D20" s="28">
        <f>D21</f>
        <v>24415.45</v>
      </c>
      <c r="E20" s="27">
        <f t="shared" si="1"/>
        <v>53.077065217391308</v>
      </c>
      <c r="F20" s="12">
        <v>1188000</v>
      </c>
      <c r="G20" s="12">
        <v>540000</v>
      </c>
      <c r="H20" s="12">
        <v>588000</v>
      </c>
    </row>
    <row r="21" spans="1:8" ht="29.25" customHeight="1" x14ac:dyDescent="0.25">
      <c r="A21" s="3" t="s">
        <v>109</v>
      </c>
      <c r="B21" s="6" t="s">
        <v>80</v>
      </c>
      <c r="C21" s="28">
        <v>46000</v>
      </c>
      <c r="D21" s="28">
        <v>24415.45</v>
      </c>
      <c r="E21" s="27">
        <v>-0.4</v>
      </c>
      <c r="F21" s="12"/>
      <c r="G21" s="12"/>
      <c r="H21" s="12"/>
    </row>
    <row r="22" spans="1:8" x14ac:dyDescent="0.25">
      <c r="A22" s="3" t="s">
        <v>9</v>
      </c>
      <c r="B22" s="4" t="s">
        <v>24</v>
      </c>
      <c r="C22" s="27">
        <f>C23+C25</f>
        <v>1050000</v>
      </c>
      <c r="D22" s="27">
        <f>D23+D25</f>
        <v>302511.47000000003</v>
      </c>
      <c r="E22" s="27">
        <f t="shared" si="1"/>
        <v>28.810616190476196</v>
      </c>
      <c r="F22" s="9">
        <f>F23+F25</f>
        <v>2159000</v>
      </c>
      <c r="G22" s="9">
        <f t="shared" ref="G22:H22" si="7">G23+G25</f>
        <v>1980000</v>
      </c>
      <c r="H22" s="9">
        <f t="shared" si="7"/>
        <v>2007000</v>
      </c>
    </row>
    <row r="23" spans="1:8" x14ac:dyDescent="0.25">
      <c r="A23" s="3" t="s">
        <v>15</v>
      </c>
      <c r="B23" s="6" t="s">
        <v>25</v>
      </c>
      <c r="C23" s="28">
        <f>C24</f>
        <v>528000</v>
      </c>
      <c r="D23" s="28">
        <f>D24</f>
        <v>277836.76</v>
      </c>
      <c r="E23" s="27">
        <f t="shared" si="1"/>
        <v>52.620598484848493</v>
      </c>
      <c r="F23" s="12">
        <f>F24</f>
        <v>1295400</v>
      </c>
      <c r="G23" s="12">
        <f t="shared" ref="G23:H23" si="8">G24</f>
        <v>1188000</v>
      </c>
      <c r="H23" s="12">
        <f t="shared" si="8"/>
        <v>1205000</v>
      </c>
    </row>
    <row r="24" spans="1:8" ht="30.2" customHeight="1" x14ac:dyDescent="0.25">
      <c r="A24" s="3" t="s">
        <v>10</v>
      </c>
      <c r="B24" s="6" t="s">
        <v>26</v>
      </c>
      <c r="C24" s="28">
        <v>528000</v>
      </c>
      <c r="D24" s="28">
        <v>277836.76</v>
      </c>
      <c r="E24" s="27">
        <f t="shared" si="1"/>
        <v>52.620598484848493</v>
      </c>
      <c r="F24" s="12">
        <v>1295400</v>
      </c>
      <c r="G24" s="12">
        <v>1188000</v>
      </c>
      <c r="H24" s="12">
        <v>1205000</v>
      </c>
    </row>
    <row r="25" spans="1:8" x14ac:dyDescent="0.25">
      <c r="A25" s="3" t="s">
        <v>11</v>
      </c>
      <c r="B25" s="6" t="s">
        <v>27</v>
      </c>
      <c r="C25" s="28">
        <f>C26</f>
        <v>522000</v>
      </c>
      <c r="D25" s="28">
        <f>D26</f>
        <v>24674.71</v>
      </c>
      <c r="E25" s="27">
        <f t="shared" si="1"/>
        <v>4.7269559386973174</v>
      </c>
      <c r="F25" s="12">
        <f>F26</f>
        <v>863600</v>
      </c>
      <c r="G25" s="12">
        <f t="shared" ref="G25:H25" si="9">G26</f>
        <v>792000</v>
      </c>
      <c r="H25" s="12">
        <f t="shared" si="9"/>
        <v>802000</v>
      </c>
    </row>
    <row r="26" spans="1:8" ht="38.25" customHeight="1" x14ac:dyDescent="0.25">
      <c r="A26" s="3" t="s">
        <v>12</v>
      </c>
      <c r="B26" s="7" t="s">
        <v>28</v>
      </c>
      <c r="C26" s="28">
        <v>522000</v>
      </c>
      <c r="D26" s="28">
        <v>24674.71</v>
      </c>
      <c r="E26" s="27">
        <f t="shared" si="1"/>
        <v>4.7269559386973174</v>
      </c>
      <c r="F26" s="12">
        <v>863600</v>
      </c>
      <c r="G26" s="12">
        <v>792000</v>
      </c>
      <c r="H26" s="12">
        <v>802000</v>
      </c>
    </row>
    <row r="27" spans="1:8" ht="1.5" hidden="1" customHeight="1" x14ac:dyDescent="0.25">
      <c r="A27" s="3" t="s">
        <v>64</v>
      </c>
      <c r="B27" s="4" t="s">
        <v>66</v>
      </c>
      <c r="C27" s="28">
        <v>0</v>
      </c>
      <c r="D27" s="28">
        <v>0</v>
      </c>
      <c r="E27" s="27">
        <v>0</v>
      </c>
      <c r="F27" s="12"/>
      <c r="G27" s="12"/>
      <c r="H27" s="12"/>
    </row>
    <row r="28" spans="1:8" ht="15" hidden="1" customHeight="1" x14ac:dyDescent="0.25">
      <c r="A28" s="3" t="s">
        <v>63</v>
      </c>
      <c r="B28" s="6" t="s">
        <v>65</v>
      </c>
      <c r="C28" s="28">
        <v>0</v>
      </c>
      <c r="D28" s="28">
        <v>0</v>
      </c>
      <c r="E28" s="27">
        <v>0</v>
      </c>
      <c r="F28" s="12"/>
      <c r="G28" s="12"/>
      <c r="H28" s="12"/>
    </row>
    <row r="29" spans="1:8" ht="24.75" customHeight="1" x14ac:dyDescent="0.25">
      <c r="A29" s="23" t="s">
        <v>74</v>
      </c>
      <c r="B29" s="24" t="s">
        <v>76</v>
      </c>
      <c r="C29" s="27">
        <f>C30</f>
        <v>1000</v>
      </c>
      <c r="D29" s="27">
        <f>D30</f>
        <v>0</v>
      </c>
      <c r="E29" s="27"/>
      <c r="F29" s="12"/>
      <c r="G29" s="12"/>
      <c r="H29" s="12"/>
    </row>
    <row r="30" spans="1:8" ht="30" customHeight="1" x14ac:dyDescent="0.25">
      <c r="A30" s="3" t="s">
        <v>75</v>
      </c>
      <c r="B30" s="7" t="s">
        <v>77</v>
      </c>
      <c r="C30" s="28">
        <v>1000</v>
      </c>
      <c r="D30" s="28">
        <v>0</v>
      </c>
      <c r="E30" s="27"/>
      <c r="F30" s="12"/>
      <c r="G30" s="12"/>
      <c r="H30" s="12"/>
    </row>
    <row r="31" spans="1:8" ht="22.5" customHeight="1" x14ac:dyDescent="0.25">
      <c r="A31" s="23" t="s">
        <v>100</v>
      </c>
      <c r="B31" s="24" t="s">
        <v>96</v>
      </c>
      <c r="C31" s="27">
        <f t="shared" ref="C31:H33" si="10">C32</f>
        <v>65000</v>
      </c>
      <c r="D31" s="27">
        <f t="shared" si="10"/>
        <v>20005.189999999999</v>
      </c>
      <c r="E31" s="27">
        <f t="shared" si="1"/>
        <v>30.777215384615381</v>
      </c>
      <c r="F31" s="9">
        <f t="shared" si="10"/>
        <v>20000</v>
      </c>
      <c r="G31" s="9">
        <f t="shared" si="10"/>
        <v>20000</v>
      </c>
      <c r="H31" s="9">
        <f t="shared" si="10"/>
        <v>20000</v>
      </c>
    </row>
    <row r="32" spans="1:8" ht="24.75" customHeight="1" x14ac:dyDescent="0.25">
      <c r="A32" s="3" t="s">
        <v>101</v>
      </c>
      <c r="B32" s="7" t="s">
        <v>97</v>
      </c>
      <c r="C32" s="28">
        <f t="shared" si="10"/>
        <v>65000</v>
      </c>
      <c r="D32" s="28">
        <f t="shared" si="10"/>
        <v>20005.189999999999</v>
      </c>
      <c r="E32" s="27">
        <f>D32/C32*100</f>
        <v>30.777215384615381</v>
      </c>
      <c r="F32" s="14">
        <f t="shared" si="10"/>
        <v>20000</v>
      </c>
      <c r="G32" s="14">
        <f t="shared" si="10"/>
        <v>20000</v>
      </c>
      <c r="H32" s="14">
        <f t="shared" si="10"/>
        <v>20000</v>
      </c>
    </row>
    <row r="33" spans="1:8" ht="44.25" customHeight="1" x14ac:dyDescent="0.25">
      <c r="A33" s="3" t="s">
        <v>102</v>
      </c>
      <c r="B33" s="7" t="s">
        <v>98</v>
      </c>
      <c r="C33" s="28">
        <f t="shared" si="10"/>
        <v>65000</v>
      </c>
      <c r="D33" s="28">
        <f t="shared" si="10"/>
        <v>20005.189999999999</v>
      </c>
      <c r="E33" s="27">
        <f t="shared" si="1"/>
        <v>30.777215384615381</v>
      </c>
      <c r="F33" s="14">
        <f t="shared" si="10"/>
        <v>20000</v>
      </c>
      <c r="G33" s="14">
        <f t="shared" si="10"/>
        <v>20000</v>
      </c>
      <c r="H33" s="14">
        <f t="shared" si="10"/>
        <v>20000</v>
      </c>
    </row>
    <row r="34" spans="1:8" ht="41.25" customHeight="1" x14ac:dyDescent="0.25">
      <c r="A34" s="3" t="s">
        <v>103</v>
      </c>
      <c r="B34" s="7" t="s">
        <v>99</v>
      </c>
      <c r="C34" s="28">
        <v>65000</v>
      </c>
      <c r="D34" s="28">
        <v>20005.189999999999</v>
      </c>
      <c r="E34" s="27">
        <f t="shared" si="1"/>
        <v>30.777215384615381</v>
      </c>
      <c r="F34" s="14">
        <v>20000</v>
      </c>
      <c r="G34" s="12">
        <v>20000</v>
      </c>
      <c r="H34" s="12">
        <v>20000</v>
      </c>
    </row>
    <row r="35" spans="1:8" ht="37.5" hidden="1" customHeight="1" x14ac:dyDescent="0.25">
      <c r="A35" s="3" t="s">
        <v>82</v>
      </c>
      <c r="B35" s="22" t="s">
        <v>81</v>
      </c>
      <c r="C35" s="28">
        <v>0</v>
      </c>
      <c r="D35" s="28">
        <v>0</v>
      </c>
      <c r="E35" s="27" t="e">
        <f t="shared" si="1"/>
        <v>#DIV/0!</v>
      </c>
      <c r="F35" s="14"/>
      <c r="G35" s="12"/>
      <c r="H35" s="12"/>
    </row>
    <row r="36" spans="1:8" ht="37.5" hidden="1" customHeight="1" x14ac:dyDescent="0.25">
      <c r="A36" s="3" t="s">
        <v>84</v>
      </c>
      <c r="B36" s="21" t="s">
        <v>83</v>
      </c>
      <c r="C36" s="28">
        <v>0</v>
      </c>
      <c r="D36" s="28">
        <v>0</v>
      </c>
      <c r="E36" s="27" t="e">
        <f t="shared" si="1"/>
        <v>#DIV/0!</v>
      </c>
      <c r="F36" s="14"/>
      <c r="G36" s="12"/>
      <c r="H36" s="12"/>
    </row>
    <row r="37" spans="1:8" ht="37.5" hidden="1" customHeight="1" x14ac:dyDescent="0.25">
      <c r="A37" s="3" t="s">
        <v>86</v>
      </c>
      <c r="B37" s="21" t="s">
        <v>85</v>
      </c>
      <c r="C37" s="28">
        <v>0</v>
      </c>
      <c r="D37" s="28">
        <v>0</v>
      </c>
      <c r="E37" s="27" t="e">
        <f t="shared" si="1"/>
        <v>#DIV/0!</v>
      </c>
      <c r="F37" s="14"/>
      <c r="G37" s="12"/>
      <c r="H37" s="12"/>
    </row>
    <row r="38" spans="1:8" ht="40.5" hidden="1" customHeight="1" x14ac:dyDescent="0.25">
      <c r="A38" s="3" t="s">
        <v>87</v>
      </c>
      <c r="B38" s="21" t="s">
        <v>85</v>
      </c>
      <c r="C38" s="28">
        <v>0</v>
      </c>
      <c r="D38" s="28">
        <v>0</v>
      </c>
      <c r="E38" s="27">
        <v>247.44</v>
      </c>
      <c r="F38" s="14"/>
      <c r="G38" s="12"/>
      <c r="H38" s="12"/>
    </row>
    <row r="39" spans="1:8" ht="25.5" customHeight="1" x14ac:dyDescent="0.25">
      <c r="A39" s="3" t="s">
        <v>13</v>
      </c>
      <c r="B39" s="24" t="s">
        <v>29</v>
      </c>
      <c r="C39" s="33">
        <f>C40+C59</f>
        <v>2143298.33</v>
      </c>
      <c r="D39" s="33">
        <f>D40+D59+D62</f>
        <v>495848.32</v>
      </c>
      <c r="E39" s="34">
        <f t="shared" si="1"/>
        <v>23.134825099219857</v>
      </c>
      <c r="F39" s="10" t="e">
        <f>F40+F59</f>
        <v>#REF!</v>
      </c>
      <c r="G39" s="10" t="e">
        <f>G40+G59</f>
        <v>#REF!</v>
      </c>
      <c r="H39" s="10" t="e">
        <f>H40+H59</f>
        <v>#REF!</v>
      </c>
    </row>
    <row r="40" spans="1:8" ht="30.75" customHeight="1" x14ac:dyDescent="0.25">
      <c r="A40" s="3" t="s">
        <v>14</v>
      </c>
      <c r="B40" s="24" t="s">
        <v>30</v>
      </c>
      <c r="C40" s="29">
        <f>C44+C51+C54+C56</f>
        <v>2143298.33</v>
      </c>
      <c r="D40" s="29">
        <f>D44+D54+D56+D51</f>
        <v>501695.75</v>
      </c>
      <c r="E40" s="27">
        <v>67.84</v>
      </c>
      <c r="F40" s="10" t="e">
        <f>F44+F54+F56+#REF!</f>
        <v>#REF!</v>
      </c>
      <c r="G40" s="10" t="e">
        <f>G44+G54+G56+#REF!</f>
        <v>#REF!</v>
      </c>
      <c r="H40" s="10" t="e">
        <f>H44+H54+H56+#REF!</f>
        <v>#REF!</v>
      </c>
    </row>
    <row r="41" spans="1:8" ht="33.75" hidden="1" customHeight="1" x14ac:dyDescent="0.25">
      <c r="A41" s="3" t="str">
        <f>A44</f>
        <v>000 2 02 10000 00 0000 150</v>
      </c>
      <c r="B41" s="24"/>
      <c r="C41" s="29"/>
      <c r="D41" s="29"/>
      <c r="E41" s="27"/>
      <c r="F41" s="10"/>
      <c r="G41" s="10"/>
      <c r="H41" s="10"/>
    </row>
    <row r="42" spans="1:8" ht="33.75" hidden="1" customHeight="1" x14ac:dyDescent="0.25">
      <c r="A42" s="3" t="str">
        <f>A47</f>
        <v>000 2 02 16001 00 0000 150</v>
      </c>
      <c r="B42" s="24"/>
      <c r="C42" s="29"/>
      <c r="D42" s="29"/>
      <c r="E42" s="27"/>
      <c r="F42" s="10"/>
      <c r="G42" s="10"/>
      <c r="H42" s="10"/>
    </row>
    <row r="43" spans="1:8" ht="33.75" hidden="1" customHeight="1" x14ac:dyDescent="0.25">
      <c r="A43" s="3" t="str">
        <f>A48</f>
        <v>000 2 02 16001 10 0000 150</v>
      </c>
      <c r="B43" s="24"/>
      <c r="C43" s="29"/>
      <c r="D43" s="29"/>
      <c r="E43" s="27"/>
      <c r="F43" s="10"/>
      <c r="G43" s="10"/>
      <c r="H43" s="10"/>
    </row>
    <row r="44" spans="1:8" ht="26.25" customHeight="1" x14ac:dyDescent="0.25">
      <c r="A44" s="3" t="s">
        <v>50</v>
      </c>
      <c r="B44" s="7" t="s">
        <v>31</v>
      </c>
      <c r="C44" s="29">
        <f>C47</f>
        <v>417000</v>
      </c>
      <c r="D44" s="29">
        <f>D47</f>
        <v>104250</v>
      </c>
      <c r="E44" s="27">
        <f t="shared" si="1"/>
        <v>25</v>
      </c>
      <c r="F44" s="10">
        <f>F47+F49</f>
        <v>250001</v>
      </c>
      <c r="G44" s="10">
        <f t="shared" ref="G44:H44" si="11">G47+G49</f>
        <v>270001</v>
      </c>
      <c r="H44" s="10">
        <f t="shared" si="11"/>
        <v>270001</v>
      </c>
    </row>
    <row r="45" spans="1:8" ht="1.5" hidden="1" customHeight="1" x14ac:dyDescent="0.25">
      <c r="A45" s="3" t="str">
        <f t="shared" ref="A45:A46" si="12">A42</f>
        <v>000 2 02 16001 00 0000 150</v>
      </c>
      <c r="B45" s="7" t="s">
        <v>78</v>
      </c>
      <c r="C45" s="29">
        <v>0</v>
      </c>
      <c r="D45" s="29">
        <v>0</v>
      </c>
      <c r="E45" s="27">
        <v>100</v>
      </c>
      <c r="F45" s="10"/>
      <c r="G45" s="10"/>
      <c r="H45" s="10"/>
    </row>
    <row r="46" spans="1:8" ht="33" hidden="1" customHeight="1" x14ac:dyDescent="0.25">
      <c r="A46" s="3" t="str">
        <f t="shared" si="12"/>
        <v>000 2 02 16001 10 0000 150</v>
      </c>
      <c r="B46" s="7" t="s">
        <v>79</v>
      </c>
      <c r="C46" s="29">
        <v>0</v>
      </c>
      <c r="D46" s="29">
        <v>0</v>
      </c>
      <c r="E46" s="27">
        <v>100</v>
      </c>
      <c r="F46" s="10"/>
      <c r="G46" s="10"/>
      <c r="H46" s="10"/>
    </row>
    <row r="47" spans="1:8" ht="28.5" customHeight="1" x14ac:dyDescent="0.25">
      <c r="A47" s="3" t="s">
        <v>59</v>
      </c>
      <c r="B47" s="7" t="s">
        <v>32</v>
      </c>
      <c r="C47" s="28">
        <f>C48</f>
        <v>417000</v>
      </c>
      <c r="D47" s="28">
        <f>D48</f>
        <v>104250</v>
      </c>
      <c r="E47" s="27">
        <f t="shared" si="1"/>
        <v>25</v>
      </c>
      <c r="F47" s="12">
        <f>F48</f>
        <v>125000</v>
      </c>
      <c r="G47" s="12">
        <f t="shared" ref="G47:H47" si="13">G48</f>
        <v>135000</v>
      </c>
      <c r="H47" s="12">
        <f t="shared" si="13"/>
        <v>135000</v>
      </c>
    </row>
    <row r="48" spans="1:8" ht="40.5" customHeight="1" x14ac:dyDescent="0.25">
      <c r="A48" s="3" t="s">
        <v>58</v>
      </c>
      <c r="B48" s="7" t="s">
        <v>60</v>
      </c>
      <c r="C48" s="28">
        <f>C49</f>
        <v>417000</v>
      </c>
      <c r="D48" s="28">
        <f>D49</f>
        <v>104250</v>
      </c>
      <c r="E48" s="27">
        <f t="shared" si="1"/>
        <v>25</v>
      </c>
      <c r="F48" s="12">
        <v>125000</v>
      </c>
      <c r="G48" s="12">
        <v>135000</v>
      </c>
      <c r="H48" s="12">
        <v>135000</v>
      </c>
    </row>
    <row r="49" spans="1:8" ht="47.25" customHeight="1" x14ac:dyDescent="0.25">
      <c r="A49" s="3" t="s">
        <v>58</v>
      </c>
      <c r="B49" s="7" t="s">
        <v>60</v>
      </c>
      <c r="C49" s="28">
        <v>417000</v>
      </c>
      <c r="D49" s="28">
        <v>104250</v>
      </c>
      <c r="E49" s="27">
        <f t="shared" ref="E49" si="14">D49/C49*100</f>
        <v>25</v>
      </c>
      <c r="F49" s="12">
        <v>125001</v>
      </c>
      <c r="G49" s="12">
        <v>135001</v>
      </c>
      <c r="H49" s="12">
        <v>135001</v>
      </c>
    </row>
    <row r="50" spans="1:8" ht="18.75" hidden="1" customHeight="1" x14ac:dyDescent="0.25">
      <c r="A50" s="3" t="s">
        <v>51</v>
      </c>
      <c r="B50" s="7" t="s">
        <v>33</v>
      </c>
      <c r="C50" s="28"/>
      <c r="D50" s="28"/>
      <c r="E50" s="27" t="e">
        <f t="shared" si="1"/>
        <v>#DIV/0!</v>
      </c>
      <c r="F50" s="12">
        <v>228700</v>
      </c>
      <c r="G50" s="12">
        <v>0</v>
      </c>
      <c r="H50" s="12">
        <v>0</v>
      </c>
    </row>
    <row r="51" spans="1:8" ht="22.5" hidden="1" customHeight="1" x14ac:dyDescent="0.25">
      <c r="A51" s="3" t="s">
        <v>69</v>
      </c>
      <c r="B51" s="7" t="s">
        <v>72</v>
      </c>
      <c r="C51" s="28">
        <f>C52</f>
        <v>0</v>
      </c>
      <c r="D51" s="28">
        <f>D52</f>
        <v>0</v>
      </c>
      <c r="E51" s="27"/>
      <c r="F51" s="12"/>
      <c r="G51" s="12"/>
      <c r="H51" s="12"/>
    </row>
    <row r="52" spans="1:8" ht="21.75" hidden="1" customHeight="1" x14ac:dyDescent="0.25">
      <c r="A52" s="3" t="s">
        <v>68</v>
      </c>
      <c r="B52" s="7" t="s">
        <v>71</v>
      </c>
      <c r="C52" s="28">
        <f>C53</f>
        <v>0</v>
      </c>
      <c r="D52" s="28">
        <f>D53</f>
        <v>0</v>
      </c>
      <c r="E52" s="27"/>
      <c r="F52" s="12"/>
      <c r="G52" s="12"/>
      <c r="H52" s="12"/>
    </row>
    <row r="53" spans="1:8" ht="33" hidden="1" customHeight="1" x14ac:dyDescent="0.25">
      <c r="A53" s="3" t="s">
        <v>67</v>
      </c>
      <c r="B53" s="7" t="s">
        <v>70</v>
      </c>
      <c r="C53" s="28"/>
      <c r="D53" s="28"/>
      <c r="E53" s="27"/>
      <c r="F53" s="12"/>
      <c r="G53" s="12"/>
      <c r="H53" s="12"/>
    </row>
    <row r="54" spans="1:8" ht="21" customHeight="1" x14ac:dyDescent="0.25">
      <c r="A54" s="3" t="s">
        <v>62</v>
      </c>
      <c r="B54" s="24" t="s">
        <v>34</v>
      </c>
      <c r="C54" s="29">
        <f>C55</f>
        <v>137993</v>
      </c>
      <c r="D54" s="29">
        <f>D55</f>
        <v>34498.25</v>
      </c>
      <c r="E54" s="27">
        <f t="shared" si="1"/>
        <v>25</v>
      </c>
      <c r="F54" s="10" t="e">
        <f>#REF!</f>
        <v>#REF!</v>
      </c>
      <c r="G54" s="10" t="e">
        <f>#REF!</f>
        <v>#REF!</v>
      </c>
      <c r="H54" s="10" t="e">
        <f>#REF!</f>
        <v>#REF!</v>
      </c>
    </row>
    <row r="55" spans="1:8" ht="29.25" customHeight="1" x14ac:dyDescent="0.25">
      <c r="A55" s="3" t="s">
        <v>61</v>
      </c>
      <c r="B55" s="7" t="s">
        <v>35</v>
      </c>
      <c r="C55" s="28">
        <v>137993</v>
      </c>
      <c r="D55" s="28">
        <v>34498.25</v>
      </c>
      <c r="E55" s="27">
        <f t="shared" si="1"/>
        <v>25</v>
      </c>
      <c r="F55" s="12">
        <v>198262.6</v>
      </c>
      <c r="G55" s="12">
        <v>198262.6</v>
      </c>
      <c r="H55" s="12">
        <v>198262.6</v>
      </c>
    </row>
    <row r="56" spans="1:8" ht="15.75" customHeight="1" x14ac:dyDescent="0.25">
      <c r="A56" s="3" t="s">
        <v>52</v>
      </c>
      <c r="B56" s="24" t="s">
        <v>36</v>
      </c>
      <c r="C56" s="27">
        <f>C57</f>
        <v>1588305.33</v>
      </c>
      <c r="D56" s="27">
        <f>D57</f>
        <v>362947.5</v>
      </c>
      <c r="E56" s="27">
        <f t="shared" si="1"/>
        <v>22.851242336383773</v>
      </c>
      <c r="F56" s="9">
        <f>F57</f>
        <v>4278083.01</v>
      </c>
      <c r="G56" s="9">
        <f t="shared" ref="G56:H57" si="15">G57</f>
        <v>0</v>
      </c>
      <c r="H56" s="9">
        <f t="shared" si="15"/>
        <v>0</v>
      </c>
    </row>
    <row r="57" spans="1:8" ht="46.5" customHeight="1" x14ac:dyDescent="0.25">
      <c r="A57" s="3" t="s">
        <v>53</v>
      </c>
      <c r="B57" s="21" t="s">
        <v>37</v>
      </c>
      <c r="C57" s="28">
        <f>C58</f>
        <v>1588305.33</v>
      </c>
      <c r="D57" s="28">
        <f>D58</f>
        <v>362947.5</v>
      </c>
      <c r="E57" s="27">
        <f t="shared" si="1"/>
        <v>22.851242336383773</v>
      </c>
      <c r="F57" s="12">
        <f>F58</f>
        <v>4278083.01</v>
      </c>
      <c r="G57" s="9">
        <f t="shared" si="15"/>
        <v>0</v>
      </c>
      <c r="H57" s="9">
        <f t="shared" si="15"/>
        <v>0</v>
      </c>
    </row>
    <row r="58" spans="1:8" ht="50.25" customHeight="1" x14ac:dyDescent="0.25">
      <c r="A58" s="3" t="s">
        <v>54</v>
      </c>
      <c r="B58" s="21" t="s">
        <v>38</v>
      </c>
      <c r="C58" s="30">
        <v>1588305.33</v>
      </c>
      <c r="D58" s="30">
        <v>362947.5</v>
      </c>
      <c r="E58" s="27">
        <f>D58/C58*100</f>
        <v>22.851242336383773</v>
      </c>
      <c r="F58" s="13">
        <v>4278083.01</v>
      </c>
      <c r="G58" s="13">
        <v>0</v>
      </c>
      <c r="H58" s="12">
        <v>0</v>
      </c>
    </row>
    <row r="59" spans="1:8" ht="30" hidden="1" customHeight="1" x14ac:dyDescent="0.25">
      <c r="A59" s="3" t="s">
        <v>43</v>
      </c>
      <c r="B59" s="2" t="s">
        <v>42</v>
      </c>
      <c r="C59" s="29">
        <f t="shared" ref="C59:H60" si="16">C60</f>
        <v>0</v>
      </c>
      <c r="D59" s="29">
        <f t="shared" si="16"/>
        <v>0</v>
      </c>
      <c r="E59" s="27" t="e">
        <f t="shared" ref="E59:E63" si="17">D59/C59*100</f>
        <v>#DIV/0!</v>
      </c>
      <c r="F59" s="10">
        <f t="shared" si="16"/>
        <v>-1118.45</v>
      </c>
      <c r="G59" s="10">
        <f t="shared" si="16"/>
        <v>0</v>
      </c>
      <c r="H59" s="10">
        <f t="shared" si="16"/>
        <v>0</v>
      </c>
    </row>
    <row r="60" spans="1:8" ht="33" hidden="1" customHeight="1" x14ac:dyDescent="0.25">
      <c r="A60" s="3" t="s">
        <v>56</v>
      </c>
      <c r="B60" s="8" t="s">
        <v>44</v>
      </c>
      <c r="C60" s="30">
        <f t="shared" si="16"/>
        <v>0</v>
      </c>
      <c r="D60" s="30">
        <f t="shared" si="16"/>
        <v>0</v>
      </c>
      <c r="E60" s="27" t="e">
        <f t="shared" si="17"/>
        <v>#DIV/0!</v>
      </c>
      <c r="F60" s="13">
        <f t="shared" si="16"/>
        <v>-1118.45</v>
      </c>
      <c r="G60" s="13">
        <f t="shared" si="16"/>
        <v>0</v>
      </c>
      <c r="H60" s="13">
        <f t="shared" si="16"/>
        <v>0</v>
      </c>
    </row>
    <row r="61" spans="1:8" ht="36" hidden="1" customHeight="1" x14ac:dyDescent="0.25">
      <c r="A61" s="3" t="s">
        <v>55</v>
      </c>
      <c r="B61" s="8" t="s">
        <v>45</v>
      </c>
      <c r="C61" s="30"/>
      <c r="D61" s="30"/>
      <c r="E61" s="27" t="e">
        <f t="shared" si="17"/>
        <v>#DIV/0!</v>
      </c>
      <c r="F61" s="13">
        <v>-1118.45</v>
      </c>
      <c r="G61" s="13">
        <v>0</v>
      </c>
      <c r="H61" s="12">
        <v>0</v>
      </c>
    </row>
    <row r="62" spans="1:8" ht="63.75" customHeight="1" x14ac:dyDescent="0.25">
      <c r="A62" s="20" t="s">
        <v>110</v>
      </c>
      <c r="B62" s="19" t="s">
        <v>112</v>
      </c>
      <c r="C62" s="30">
        <v>0</v>
      </c>
      <c r="D62" s="30">
        <f>D63</f>
        <v>-5847.43</v>
      </c>
      <c r="E62" s="27" t="e">
        <f t="shared" si="17"/>
        <v>#DIV/0!</v>
      </c>
      <c r="F62" s="13"/>
      <c r="G62" s="13"/>
      <c r="H62" s="12"/>
    </row>
    <row r="63" spans="1:8" ht="63.75" customHeight="1" x14ac:dyDescent="0.25">
      <c r="A63" s="3" t="s">
        <v>111</v>
      </c>
      <c r="B63" s="8" t="s">
        <v>113</v>
      </c>
      <c r="C63" s="30">
        <v>0</v>
      </c>
      <c r="D63" s="30">
        <v>-5847.43</v>
      </c>
      <c r="E63" s="27" t="e">
        <f t="shared" si="17"/>
        <v>#DIV/0!</v>
      </c>
      <c r="F63" s="13"/>
      <c r="G63" s="13"/>
      <c r="H63" s="12"/>
    </row>
    <row r="64" spans="1:8" ht="20.25" customHeight="1" x14ac:dyDescent="0.25">
      <c r="A64" s="5"/>
      <c r="B64" s="2" t="s">
        <v>39</v>
      </c>
      <c r="C64" s="29">
        <f>C39+C7</f>
        <v>3524298.33</v>
      </c>
      <c r="D64" s="29">
        <f>D39+D7</f>
        <v>902867.83000000007</v>
      </c>
      <c r="E64" s="27">
        <f t="shared" si="1"/>
        <v>25.618371246114119</v>
      </c>
      <c r="F64" s="10" t="e">
        <f>F39+F7</f>
        <v>#REF!</v>
      </c>
      <c r="G64" s="10" t="e">
        <f>G39+G7</f>
        <v>#REF!</v>
      </c>
      <c r="H64" s="10" t="e">
        <f>H39+H7</f>
        <v>#REF!</v>
      </c>
    </row>
  </sheetData>
  <mergeCells count="3">
    <mergeCell ref="A4:I4"/>
    <mergeCell ref="A3:H3"/>
    <mergeCell ref="C1:E1"/>
  </mergeCells>
  <pageMargins left="0.25" right="0.25" top="0.75" bottom="0.75" header="0.3" footer="0.3"/>
  <pageSetup paperSize="9" scale="5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2024-04-12T06:58:03Z</dcterms:modified>
</cp:coreProperties>
</file>